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<sst xmlns="http://schemas.openxmlformats.org/spreadsheetml/2006/main" count="31" uniqueCount="31">
  <si>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Оформление банковских документов и открытие счета в банке</t>
  </si>
  <si>
    <t>июнь</t>
  </si>
  <si>
    <t>июль</t>
  </si>
  <si>
    <t>август</t>
  </si>
  <si>
    <t>сентябрь</t>
  </si>
  <si>
    <t>октябрь</t>
  </si>
  <si>
    <t>декабрь</t>
  </si>
  <si>
    <t>Поступление на р/с</t>
  </si>
  <si>
    <t>Комиссия банка</t>
  </si>
  <si>
    <t>Поступление в кассу</t>
  </si>
  <si>
    <t>Охранные услуги</t>
  </si>
  <si>
    <t xml:space="preserve">Интернет абонентская плата </t>
  </si>
  <si>
    <t>Охранные услуги тревожная кнопка</t>
  </si>
  <si>
    <t>Полиграфические услуги</t>
  </si>
  <si>
    <t>Питеьвая вода</t>
  </si>
  <si>
    <t>Мебель детская для приемной</t>
  </si>
  <si>
    <t>Замена окон</t>
  </si>
  <si>
    <t>Канцтовары</t>
  </si>
  <si>
    <t>Повышение квалификации педагогов МБДОУ № 155</t>
  </si>
  <si>
    <t>Подписка на 1 полугодие 2013 года</t>
  </si>
  <si>
    <t>ноябрь</t>
  </si>
  <si>
    <t>Елочные украшения</t>
  </si>
  <si>
    <t>Настройка интерактивного комплекса</t>
  </si>
  <si>
    <t>май</t>
  </si>
  <si>
    <t>Итого поступлений</t>
  </si>
  <si>
    <t>Итого расходов</t>
  </si>
  <si>
    <t>Расходы связанные с реализацией благотворительной программы</t>
  </si>
  <si>
    <t>Всего за 2012г.</t>
  </si>
  <si>
    <t>Осталось на 01.01.2013г. ден.средств</t>
  </si>
  <si>
    <t>Профессиональное гигиеническое обучение сотрудников МБДОУ № 155</t>
  </si>
  <si>
    <t>Приложение №1 к отчету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</si>
</sst>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0" borderId="10" xfId="0" applyNumberFormat="1" applyBorder="1" applyAlignment="1">
      <alignment vertical="center" wrapText="1"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0">
      <selection activeCell="E30" sqref="E30"/>
    </sheetView>
  </sheetViews>
  <sheetFormatPr defaultColWidth="9.140625" defaultRowHeight="15"/>
  <cols>
    <col min="1" max="1" width="37.28125" style="0" customWidth="1"/>
    <col min="2" max="2" width="10.7109375" style="0" customWidth="1"/>
    <col min="4" max="4" width="9.57421875" style="0" bestFit="1" customWidth="1"/>
    <col min="10" max="10" width="14.7109375" style="0" customWidth="1"/>
    <col min="11" max="11" width="9.57421875" style="0" bestFit="1" customWidth="1"/>
  </cols>
  <sheetData>
    <row r="2" spans="7:10" ht="15">
      <c r="G2" s="14" t="s">
        <v>30</v>
      </c>
      <c r="H2" s="14"/>
      <c r="I2" s="14"/>
      <c r="J2" s="14"/>
    </row>
    <row r="4" spans="1:10" ht="15">
      <c r="A4" s="2"/>
      <c r="B4" s="2"/>
      <c r="C4" s="3"/>
      <c r="D4" s="2"/>
      <c r="E4" s="2"/>
      <c r="F4" s="2"/>
      <c r="G4" s="2"/>
      <c r="H4" s="2"/>
      <c r="I4" s="2"/>
      <c r="J4" s="4" t="s">
        <v>27</v>
      </c>
    </row>
    <row r="5" spans="1:10" ht="15">
      <c r="A5" s="2" t="s">
        <v>7</v>
      </c>
      <c r="B5" s="5"/>
      <c r="C5" s="5">
        <f>1200+2700+2400+1800+4800+1200+1800+10600+2400+1800+600+600</f>
        <v>31900</v>
      </c>
      <c r="D5" s="5">
        <f>5080+900+2400+3000+2400+1800+600+900+1200+1800+600+600+600+600</f>
        <v>22480</v>
      </c>
      <c r="E5" s="5">
        <f>600+1200+900+280+600+300+900+25000+7000</f>
        <v>36780</v>
      </c>
      <c r="F5" s="5">
        <f>2700+2600+38000+3300+2700+600+600+1200+5400+4800+3400+2100+1200+600+1800+600+300</f>
        <v>71900</v>
      </c>
      <c r="G5" s="5">
        <f>1800+600+600+1200+1200+5680+3000+3900+27400+3600+3900+1800+2400+1800+4780+600+600+1200+600+600</f>
        <v>67260</v>
      </c>
      <c r="H5" s="5">
        <f>1200+1200+600+3900+4200+3000+600+3480+3000+2400+1800+5400+1200+600+1800+600+1200+600</f>
        <v>36780</v>
      </c>
      <c r="I5" s="5">
        <f>1200+6000+2100+1800+9400+6600+3000+3600+600+600+2100+600</f>
        <v>37600</v>
      </c>
      <c r="J5" s="2"/>
    </row>
    <row r="6" spans="1:10" ht="15">
      <c r="A6" s="2" t="s">
        <v>9</v>
      </c>
      <c r="B6" s="5">
        <f>35000*3</f>
        <v>105000</v>
      </c>
      <c r="C6" s="5">
        <f>15000+35000-35000</f>
        <v>15000</v>
      </c>
      <c r="D6" s="5">
        <f>1200+1000</f>
        <v>2200</v>
      </c>
      <c r="E6" s="5">
        <v>35000</v>
      </c>
      <c r="F6" s="5">
        <v>600</v>
      </c>
      <c r="G6" s="5">
        <f>600+600+6000</f>
        <v>7200</v>
      </c>
      <c r="H6" s="5"/>
      <c r="I6" s="5"/>
      <c r="J6" s="2"/>
    </row>
    <row r="7" spans="1:10" ht="15">
      <c r="A7" s="13" t="s">
        <v>24</v>
      </c>
      <c r="B7" s="6">
        <f>SUM(B5:B6)</f>
        <v>105000</v>
      </c>
      <c r="C7" s="6">
        <f aca="true" t="shared" si="0" ref="C7:I7">SUM(C5:C6)</f>
        <v>46900</v>
      </c>
      <c r="D7" s="6">
        <f t="shared" si="0"/>
        <v>24680</v>
      </c>
      <c r="E7" s="6">
        <f t="shared" si="0"/>
        <v>71780</v>
      </c>
      <c r="F7" s="6">
        <f t="shared" si="0"/>
        <v>72500</v>
      </c>
      <c r="G7" s="6">
        <f t="shared" si="0"/>
        <v>74460</v>
      </c>
      <c r="H7" s="6">
        <f t="shared" si="0"/>
        <v>36780</v>
      </c>
      <c r="I7" s="6">
        <f t="shared" si="0"/>
        <v>37600</v>
      </c>
      <c r="J7" s="7">
        <f>B7+C7+D7+E7+F7+G7+H7+I7</f>
        <v>469700</v>
      </c>
    </row>
    <row r="8" spans="1:10" ht="15">
      <c r="A8" s="2"/>
      <c r="B8" s="8" t="s">
        <v>23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20</v>
      </c>
      <c r="I8" s="8" t="s">
        <v>6</v>
      </c>
      <c r="J8" s="2"/>
    </row>
    <row r="9" spans="1:10" ht="30.75" customHeight="1">
      <c r="A9" s="11" t="s">
        <v>0</v>
      </c>
      <c r="B9" s="9">
        <v>520</v>
      </c>
      <c r="C9" s="5"/>
      <c r="D9" s="5"/>
      <c r="E9" s="5"/>
      <c r="F9" s="5"/>
      <c r="G9" s="5"/>
      <c r="H9" s="5"/>
      <c r="I9" s="5"/>
      <c r="J9" s="2"/>
    </row>
    <row r="10" spans="1:10" ht="15">
      <c r="A10" s="2" t="s">
        <v>8</v>
      </c>
      <c r="B10" s="5"/>
      <c r="C10" s="5">
        <f>105+30+90+30+490+200</f>
        <v>945</v>
      </c>
      <c r="D10" s="5">
        <f>60+12+12+200+490+30</f>
        <v>804</v>
      </c>
      <c r="E10" s="5">
        <f>30+490+200</f>
        <v>720</v>
      </c>
      <c r="F10" s="5">
        <f>60+12+30+200+490</f>
        <v>792</v>
      </c>
      <c r="G10" s="5">
        <f>30+12+30+60+30+30+200+490+90</f>
        <v>972</v>
      </c>
      <c r="H10" s="5">
        <f>30+30+30+490+200+30</f>
        <v>810</v>
      </c>
      <c r="I10" s="5">
        <f>30+60+30+30+30+200+490+30</f>
        <v>900</v>
      </c>
      <c r="J10" s="7">
        <f>B9+C10+D10+E10+F10+G10+H10+I10</f>
        <v>6463</v>
      </c>
    </row>
    <row r="11" spans="1:10" ht="15">
      <c r="A11" s="2" t="s">
        <v>10</v>
      </c>
      <c r="B11" s="5"/>
      <c r="C11" s="5">
        <v>16603</v>
      </c>
      <c r="D11" s="5">
        <v>16603</v>
      </c>
      <c r="E11" s="5">
        <v>11782.77</v>
      </c>
      <c r="F11" s="5">
        <v>6429.97</v>
      </c>
      <c r="G11" s="5">
        <v>16603</v>
      </c>
      <c r="H11" s="5">
        <v>18263</v>
      </c>
      <c r="I11" s="5">
        <v>18263</v>
      </c>
      <c r="J11" s="2"/>
    </row>
    <row r="12" spans="1:10" ht="15">
      <c r="A12" s="2" t="s">
        <v>12</v>
      </c>
      <c r="B12" s="5"/>
      <c r="C12" s="5">
        <v>1772.32</v>
      </c>
      <c r="D12" s="5"/>
      <c r="E12" s="5"/>
      <c r="F12" s="5">
        <v>1772.32</v>
      </c>
      <c r="G12" s="5"/>
      <c r="H12" s="5">
        <v>1772.32</v>
      </c>
      <c r="I12" s="5">
        <v>1772.32</v>
      </c>
      <c r="J12" s="2"/>
    </row>
    <row r="13" spans="1:10" ht="15">
      <c r="A13" s="2" t="s">
        <v>11</v>
      </c>
      <c r="B13" s="5"/>
      <c r="C13" s="5">
        <v>1000</v>
      </c>
      <c r="D13" s="5">
        <v>1000</v>
      </c>
      <c r="E13" s="5"/>
      <c r="F13" s="5"/>
      <c r="G13" s="5">
        <f>1000+1000</f>
        <v>2000</v>
      </c>
      <c r="H13" s="5">
        <v>1000</v>
      </c>
      <c r="I13" s="5">
        <f>1000+1000</f>
        <v>2000</v>
      </c>
      <c r="J13" s="2"/>
    </row>
    <row r="14" spans="1:10" ht="15">
      <c r="A14" s="2" t="s">
        <v>22</v>
      </c>
      <c r="B14" s="5"/>
      <c r="C14" s="5"/>
      <c r="D14" s="5"/>
      <c r="E14" s="5"/>
      <c r="F14" s="5"/>
      <c r="G14" s="5"/>
      <c r="H14" s="5"/>
      <c r="I14" s="5">
        <v>3500</v>
      </c>
      <c r="J14" s="2"/>
    </row>
    <row r="15" spans="1:10" ht="15">
      <c r="A15" s="2" t="s">
        <v>13</v>
      </c>
      <c r="B15" s="5"/>
      <c r="C15" s="5">
        <v>4454</v>
      </c>
      <c r="D15" s="5"/>
      <c r="E15" s="5"/>
      <c r="F15" s="5"/>
      <c r="G15" s="5"/>
      <c r="H15" s="5"/>
      <c r="I15" s="5"/>
      <c r="J15" s="2"/>
    </row>
    <row r="16" spans="1:10" ht="15">
      <c r="A16" s="2" t="s">
        <v>14</v>
      </c>
      <c r="B16" s="5"/>
      <c r="C16" s="5">
        <v>740</v>
      </c>
      <c r="D16" s="5">
        <v>740</v>
      </c>
      <c r="E16" s="5"/>
      <c r="F16" s="5">
        <v>1110</v>
      </c>
      <c r="G16" s="5"/>
      <c r="H16" s="5"/>
      <c r="I16" s="5"/>
      <c r="J16" s="2"/>
    </row>
    <row r="17" spans="1:10" ht="15">
      <c r="A17" s="2" t="s">
        <v>15</v>
      </c>
      <c r="B17" s="5"/>
      <c r="C17" s="5"/>
      <c r="D17" s="5">
        <v>17700</v>
      </c>
      <c r="E17" s="5">
        <v>32904</v>
      </c>
      <c r="F17" s="5">
        <v>14000</v>
      </c>
      <c r="G17" s="5"/>
      <c r="H17" s="5"/>
      <c r="I17" s="5">
        <v>16000</v>
      </c>
      <c r="J17" s="5"/>
    </row>
    <row r="18" spans="1:10" ht="15">
      <c r="A18" s="2" t="s">
        <v>16</v>
      </c>
      <c r="B18" s="5"/>
      <c r="C18" s="5"/>
      <c r="D18" s="5">
        <f>15000+83600</f>
        <v>98600</v>
      </c>
      <c r="E18" s="5"/>
      <c r="F18" s="5"/>
      <c r="G18" s="5">
        <v>22000</v>
      </c>
      <c r="H18" s="5"/>
      <c r="I18" s="5"/>
      <c r="J18" s="2"/>
    </row>
    <row r="19" spans="1:10" ht="15">
      <c r="A19" s="2" t="s">
        <v>17</v>
      </c>
      <c r="B19" s="5"/>
      <c r="C19" s="5"/>
      <c r="D19" s="5"/>
      <c r="E19" s="5"/>
      <c r="F19" s="2"/>
      <c r="G19" s="5">
        <v>9055.2</v>
      </c>
      <c r="H19" s="5"/>
      <c r="I19" s="5"/>
      <c r="J19" s="2"/>
    </row>
    <row r="20" spans="1:10" ht="30.75" customHeight="1">
      <c r="A20" s="11" t="s">
        <v>18</v>
      </c>
      <c r="B20" s="9"/>
      <c r="C20" s="5"/>
      <c r="D20" s="5"/>
      <c r="E20" s="5"/>
      <c r="F20" s="5"/>
      <c r="G20" s="5">
        <f>1900+500</f>
        <v>2400</v>
      </c>
      <c r="H20" s="5">
        <v>5051</v>
      </c>
      <c r="I20" s="5"/>
      <c r="J20" s="2"/>
    </row>
    <row r="21" spans="1:10" ht="30.75" customHeight="1">
      <c r="A21" s="11" t="s">
        <v>29</v>
      </c>
      <c r="B21" s="9"/>
      <c r="C21" s="5"/>
      <c r="D21" s="5"/>
      <c r="E21" s="5"/>
      <c r="F21" s="5"/>
      <c r="G21" s="5">
        <v>3555</v>
      </c>
      <c r="H21" s="5"/>
      <c r="I21" s="5"/>
      <c r="J21" s="2"/>
    </row>
    <row r="22" spans="1:11" ht="30.75" customHeight="1">
      <c r="A22" s="11" t="s">
        <v>19</v>
      </c>
      <c r="B22" s="9"/>
      <c r="C22" s="5"/>
      <c r="D22" s="5"/>
      <c r="E22" s="5"/>
      <c r="F22" s="5"/>
      <c r="G22" s="5">
        <v>10182.75</v>
      </c>
      <c r="H22" s="5"/>
      <c r="I22" s="5"/>
      <c r="J22" s="2"/>
      <c r="K22" s="1"/>
    </row>
    <row r="23" spans="1:10" ht="21" customHeight="1">
      <c r="A23" s="11" t="s">
        <v>21</v>
      </c>
      <c r="B23" s="9"/>
      <c r="C23" s="5"/>
      <c r="D23" s="5"/>
      <c r="E23" s="5"/>
      <c r="F23" s="5"/>
      <c r="G23" s="5"/>
      <c r="H23" s="5"/>
      <c r="I23" s="5">
        <v>5198.2</v>
      </c>
      <c r="J23" s="2"/>
    </row>
    <row r="24" spans="1:10" ht="15">
      <c r="A24" s="2"/>
      <c r="B24" s="2"/>
      <c r="C24" s="5"/>
      <c r="D24" s="2"/>
      <c r="E24" s="2"/>
      <c r="F24" s="2"/>
      <c r="G24" s="2"/>
      <c r="H24" s="2"/>
      <c r="I24" s="2"/>
      <c r="J24" s="2"/>
    </row>
    <row r="25" spans="1:10" ht="15">
      <c r="A25" s="12" t="s">
        <v>25</v>
      </c>
      <c r="B25" s="6">
        <f aca="true" t="shared" si="1" ref="B25:I25">SUM(B9:B24)</f>
        <v>520</v>
      </c>
      <c r="C25" s="6">
        <f t="shared" si="1"/>
        <v>25514.32</v>
      </c>
      <c r="D25" s="6">
        <f t="shared" si="1"/>
        <v>135447</v>
      </c>
      <c r="E25" s="6">
        <f t="shared" si="1"/>
        <v>45406.770000000004</v>
      </c>
      <c r="F25" s="6">
        <f t="shared" si="1"/>
        <v>24104.29</v>
      </c>
      <c r="G25" s="6">
        <f t="shared" si="1"/>
        <v>66767.95</v>
      </c>
      <c r="H25" s="6">
        <f t="shared" si="1"/>
        <v>26896.32</v>
      </c>
      <c r="I25" s="6">
        <f t="shared" si="1"/>
        <v>47633.52</v>
      </c>
      <c r="J25" s="10">
        <f>B25+C25+D25+E25+F25+G25+H25+I25</f>
        <v>372290.17000000004</v>
      </c>
    </row>
    <row r="26" spans="1:10" ht="30">
      <c r="A26" s="11" t="s">
        <v>26</v>
      </c>
      <c r="B26" s="2">
        <v>0</v>
      </c>
      <c r="C26" s="5">
        <f aca="true" t="shared" si="2" ref="C26:I26">C25-C10</f>
        <v>24569.32</v>
      </c>
      <c r="D26" s="5">
        <f t="shared" si="2"/>
        <v>134643</v>
      </c>
      <c r="E26" s="5">
        <f t="shared" si="2"/>
        <v>44686.770000000004</v>
      </c>
      <c r="F26" s="5">
        <f t="shared" si="2"/>
        <v>23312.29</v>
      </c>
      <c r="G26" s="5">
        <f t="shared" si="2"/>
        <v>65795.95</v>
      </c>
      <c r="H26" s="5">
        <f t="shared" si="2"/>
        <v>26086.32</v>
      </c>
      <c r="I26" s="5">
        <f t="shared" si="2"/>
        <v>46733.52</v>
      </c>
      <c r="J26" s="5">
        <f>C26+D26+E26+F26+G26+H26+I26</f>
        <v>365827.17000000004</v>
      </c>
    </row>
    <row r="27" spans="1:10" ht="15">
      <c r="A27" s="2" t="s">
        <v>28</v>
      </c>
      <c r="B27" s="2"/>
      <c r="C27" s="2"/>
      <c r="D27" s="2"/>
      <c r="E27" s="2"/>
      <c r="F27" s="2"/>
      <c r="G27" s="2"/>
      <c r="H27" s="2"/>
      <c r="I27" s="2"/>
      <c r="J27" s="5">
        <f>J7-J25</f>
        <v>97409.82999999996</v>
      </c>
    </row>
    <row r="30" ht="15">
      <c r="K30" s="1"/>
    </row>
  </sheetData>
  <sheetProtection/>
  <mergeCells count="1">
    <mergeCell ref="G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admin</cp:lastModifiedBy>
  <cp:lastPrinted>2013-04-17T20:36:28Z</cp:lastPrinted>
  <dcterms:created xsi:type="dcterms:W3CDTF">2013-03-21T01:00:10Z</dcterms:created>
  <dcterms:modified xsi:type="dcterms:W3CDTF">2013-04-17T20:36:49Z</dcterms:modified>
  <cp:category/>
  <cp:version/>
  <cp:contentType/>
  <cp:contentStatus/>
</cp:coreProperties>
</file>